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3.210\j\経理関係\決算書・予算書関係\予算・補正・決算書\R7年度予算･補正･決算書\R7年度決算資料\完)決算各種一覧表\"/>
    </mc:Choice>
  </mc:AlternateContent>
  <xr:revisionPtr revIDLastSave="0" documentId="13_ncr:1_{2ACE5A1E-6D60-441D-A927-901A359045D7}" xr6:coauthVersionLast="47" xr6:coauthVersionMax="47" xr10:uidLastSave="{00000000-0000-0000-0000-000000000000}"/>
  <bookViews>
    <workbookView xWindow="19080" yWindow="-120" windowWidth="19440" windowHeight="14880" activeTab="2" xr2:uid="{DD01BAE7-1130-448A-8124-2FE382455C0F}"/>
  </bookViews>
  <sheets>
    <sheet name="【様式1-1】資金収支計算書 " sheetId="6" r:id="rId1"/>
    <sheet name="【様式2-1】事業活動計算書 " sheetId="7" r:id="rId2"/>
    <sheet name="【様式3-1】貸借対照表 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5" l="1"/>
  <c r="F46" i="6"/>
  <c r="D46" i="6"/>
  <c r="E43" i="6"/>
  <c r="E36" i="6"/>
  <c r="D36" i="6"/>
  <c r="D43" i="6" s="1"/>
  <c r="F43" i="6"/>
  <c r="F41" i="6"/>
  <c r="D41" i="6"/>
  <c r="F40" i="6"/>
  <c r="F39" i="6"/>
  <c r="E40" i="6"/>
  <c r="D40" i="6"/>
  <c r="F37" i="6"/>
  <c r="F38" i="6"/>
  <c r="E38" i="6"/>
  <c r="D38" i="6"/>
  <c r="F33" i="6"/>
  <c r="F32" i="6"/>
  <c r="F35" i="6" s="1"/>
  <c r="E35" i="6"/>
  <c r="D35" i="6"/>
  <c r="F28" i="6"/>
  <c r="F30" i="6" s="1"/>
  <c r="E30" i="6"/>
  <c r="D30" i="6"/>
  <c r="E26" i="6"/>
  <c r="F26" i="6"/>
  <c r="D26" i="6"/>
  <c r="F21" i="6"/>
  <c r="F22" i="6"/>
  <c r="F23" i="6"/>
  <c r="F24" i="6"/>
  <c r="F20" i="6"/>
  <c r="F19" i="6"/>
  <c r="E25" i="6"/>
  <c r="D25" i="6"/>
  <c r="F18" i="6"/>
  <c r="F10" i="6"/>
  <c r="F11" i="6"/>
  <c r="F12" i="6"/>
  <c r="F13" i="6"/>
  <c r="F14" i="6"/>
  <c r="F15" i="6"/>
  <c r="F16" i="6"/>
  <c r="F17" i="6"/>
  <c r="F9" i="6"/>
  <c r="F8" i="6"/>
  <c r="E18" i="6"/>
  <c r="D18" i="6"/>
  <c r="H21" i="5"/>
  <c r="H22" i="5"/>
  <c r="H20" i="5"/>
  <c r="H19" i="5"/>
  <c r="H13" i="5"/>
  <c r="H14" i="5"/>
  <c r="H15" i="5"/>
  <c r="H16" i="5"/>
  <c r="H17" i="5"/>
  <c r="H12" i="5"/>
  <c r="H11" i="5"/>
  <c r="H10" i="5"/>
  <c r="G23" i="5"/>
  <c r="G18" i="5"/>
  <c r="F23" i="5"/>
  <c r="F18" i="5"/>
  <c r="G10" i="5"/>
  <c r="F10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26" i="5"/>
  <c r="D24" i="5"/>
  <c r="D23" i="5"/>
  <c r="D22" i="5"/>
  <c r="D21" i="5"/>
  <c r="D20" i="5"/>
  <c r="D13" i="5"/>
  <c r="D14" i="5"/>
  <c r="D12" i="5"/>
  <c r="D11" i="5"/>
  <c r="D10" i="5"/>
  <c r="C20" i="5"/>
  <c r="C45" i="5"/>
  <c r="B20" i="5"/>
  <c r="B45" i="5"/>
  <c r="C24" i="5"/>
  <c r="B24" i="5"/>
  <c r="C10" i="5"/>
  <c r="B10" i="5"/>
  <c r="F25" i="6" l="1"/>
</calcChain>
</file>

<file path=xl/sharedStrings.xml><?xml version="1.0" encoding="utf-8"?>
<sst xmlns="http://schemas.openxmlformats.org/spreadsheetml/2006/main" count="189" uniqueCount="167">
  <si>
    <t>法人単位資金収支計算書</t>
  </si>
  <si>
    <t>（自）令和 6年 4月 1日（至）令和 7年 3月31日</t>
  </si>
  <si>
    <t>第一号第一様式</t>
  </si>
  <si>
    <t>（単位：円）</t>
  </si>
  <si>
    <t>勘定科目</t>
  </si>
  <si>
    <t>予算(A)</t>
  </si>
  <si>
    <t>決算(B)</t>
  </si>
  <si>
    <t>差異(A)-(B)</t>
  </si>
  <si>
    <t>備考</t>
  </si>
  <si>
    <t>介護保険事業収入</t>
  </si>
  <si>
    <t>老人福祉事業収入</t>
  </si>
  <si>
    <t>保育事業収入</t>
  </si>
  <si>
    <t>就労支援事業収入</t>
  </si>
  <si>
    <t>障害福祉サービス等事業収入</t>
  </si>
  <si>
    <t>医療事業収入</t>
  </si>
  <si>
    <t>経常経費寄附金収入</t>
  </si>
  <si>
    <t>受取利息配当金収入</t>
  </si>
  <si>
    <t>その他の収入</t>
  </si>
  <si>
    <t>事業活動収入計(1)</t>
  </si>
  <si>
    <t>人件費支出</t>
  </si>
  <si>
    <t>事業費支出</t>
  </si>
  <si>
    <t>事務費支出</t>
  </si>
  <si>
    <t>就労支援事業支出</t>
  </si>
  <si>
    <t>支払利息支出</t>
  </si>
  <si>
    <t>流動資産評価損等による資金減少額</t>
  </si>
  <si>
    <t>徴収不能額</t>
  </si>
  <si>
    <t>事業活動支出計(2)</t>
  </si>
  <si>
    <t>事業活動資金収支差額(3)=(1)-(2)</t>
  </si>
  <si>
    <t>施設整備等補助金収入</t>
  </si>
  <si>
    <t>施設整備等寄附金収入</t>
  </si>
  <si>
    <t>固定資産売却収入</t>
  </si>
  <si>
    <t>施設整備等収入計(4)</t>
  </si>
  <si>
    <t>設備資金借入金元金償還支出</t>
  </si>
  <si>
    <t>固定資産取得支出</t>
  </si>
  <si>
    <t>ファイナンス・リース債務の返済支出</t>
  </si>
  <si>
    <t>その他の施設整備等による支出</t>
  </si>
  <si>
    <t>施設整備等支出計(5)</t>
  </si>
  <si>
    <t>施設整備等資金収支差額(6)=(4)-(5)</t>
  </si>
  <si>
    <t>積立資産取崩収入</t>
  </si>
  <si>
    <t>その他の活動収入計(7)</t>
  </si>
  <si>
    <t>積立資産支出</t>
  </si>
  <si>
    <t>その他の活動支出計(8)</t>
  </si>
  <si>
    <t>その他の活動資金収支差額(9)=(7)-(8)</t>
  </si>
  <si>
    <t>予備費支出(10)</t>
  </si>
  <si>
    <t xml:space="preserve"> ---------------- </t>
  </si>
  <si>
    <t>当期資金収支差額合計(11)=(3)+(6)+(9)-(10)</t>
  </si>
  <si>
    <t>前期末支払資金残高(12)</t>
  </si>
  <si>
    <t>当期末支払資金残高(11)+(12)</t>
  </si>
  <si>
    <t>事業活動による収支</t>
  </si>
  <si>
    <t>収入</t>
  </si>
  <si>
    <t>支出</t>
  </si>
  <si>
    <t>施設整備等による収支</t>
  </si>
  <si>
    <t>その他の活動による収支</t>
  </si>
  <si>
    <t>法人単位事業活動計算書</t>
  </si>
  <si>
    <t>第二号第一様式</t>
  </si>
  <si>
    <t>当年度決算(A)</t>
  </si>
  <si>
    <t>前年度決算(B)</t>
  </si>
  <si>
    <t>増減(A)-(B)</t>
  </si>
  <si>
    <t>介護保険事業収益</t>
  </si>
  <si>
    <t>老人福祉事業収益</t>
  </si>
  <si>
    <t>保育事業収益</t>
  </si>
  <si>
    <t>就労支援事業収益</t>
  </si>
  <si>
    <t>障害福祉サービス等事業収益</t>
  </si>
  <si>
    <t>医療事業収益</t>
  </si>
  <si>
    <t>不動産事業収益</t>
  </si>
  <si>
    <t>経常経費寄附金収益</t>
  </si>
  <si>
    <t>その他の収益</t>
  </si>
  <si>
    <t>サービス活動収益計(1)</t>
  </si>
  <si>
    <t>人件費</t>
  </si>
  <si>
    <t>事業費</t>
  </si>
  <si>
    <t>事務費</t>
  </si>
  <si>
    <t>就労支援事業費用</t>
  </si>
  <si>
    <t>減価償却費</t>
  </si>
  <si>
    <t>国庫補助金等特別積立金取崩額</t>
  </si>
  <si>
    <t>サービス活動費用計(2)</t>
  </si>
  <si>
    <t>サービス活動増減差額(3)=(1)-(2)</t>
  </si>
  <si>
    <t>受取利息配当金収益</t>
  </si>
  <si>
    <t>その他のサービス活動外収益</t>
  </si>
  <si>
    <t>サービス活動外収益計(4)</t>
  </si>
  <si>
    <t>支払利息</t>
  </si>
  <si>
    <t>サービス活動外費用計(5)</t>
  </si>
  <si>
    <t>サービス活動外増減差額(6)=(4)-(5)</t>
  </si>
  <si>
    <t>経常増減差額(7)=(3)+(6)</t>
  </si>
  <si>
    <t>施設整備等補助金収益</t>
  </si>
  <si>
    <t>施設整備等寄附金収益</t>
  </si>
  <si>
    <t>固定資産売却益</t>
  </si>
  <si>
    <t>特別収益計(8)</t>
  </si>
  <si>
    <t>固定資産売却損・処分損</t>
  </si>
  <si>
    <t>国庫補助金等特別積立金積立額</t>
  </si>
  <si>
    <t>特別費用計(9)</t>
  </si>
  <si>
    <t>特別増減差額(10)=(8)-(9)</t>
  </si>
  <si>
    <t>当期活動増減差額(11)=(7)+(10)</t>
  </si>
  <si>
    <t>前期繰越活動増減差額(12)</t>
  </si>
  <si>
    <t>当期末繰越活動増減差額(13)=(11)+(12)</t>
  </si>
  <si>
    <t>基本金取崩額(14)</t>
  </si>
  <si>
    <t>その他の積立金取崩額(15)</t>
  </si>
  <si>
    <t>その他の積立金積立額(16)</t>
  </si>
  <si>
    <t>次期繰越活動増減差額</t>
  </si>
  <si>
    <t>(17)=(13)+(14)+(15)-(16)</t>
  </si>
  <si>
    <t>サービス活動増減の部</t>
  </si>
  <si>
    <t>収益</t>
  </si>
  <si>
    <t>費用</t>
  </si>
  <si>
    <t>サービス活動外増減の部</t>
  </si>
  <si>
    <t>特別増減の部</t>
  </si>
  <si>
    <t>繰越活動増減差額の部</t>
  </si>
  <si>
    <t>法人単位貸借対照表</t>
  </si>
  <si>
    <t>令和 7年 3月31日現在</t>
  </si>
  <si>
    <t>度末</t>
  </si>
  <si>
    <t>第三号第一様式</t>
  </si>
  <si>
    <t>資   産   の   部</t>
  </si>
  <si>
    <t>当年</t>
  </si>
  <si>
    <t>前年</t>
  </si>
  <si>
    <t>増減</t>
  </si>
  <si>
    <t>負   債   の   部</t>
  </si>
  <si>
    <t>流動資産</t>
  </si>
  <si>
    <t>現金預金</t>
  </si>
  <si>
    <t>事業未収金</t>
  </si>
  <si>
    <t>貯蔵品</t>
  </si>
  <si>
    <t>前払金</t>
  </si>
  <si>
    <t>固定資産</t>
  </si>
  <si>
    <t>基本財産</t>
  </si>
  <si>
    <t>土地</t>
  </si>
  <si>
    <t>建物</t>
  </si>
  <si>
    <t>その他の固定資産</t>
  </si>
  <si>
    <t>構築物</t>
  </si>
  <si>
    <t>機械及び装置</t>
  </si>
  <si>
    <t>車輌運搬具</t>
  </si>
  <si>
    <t>器具及び備品</t>
  </si>
  <si>
    <t>有形リース資産</t>
  </si>
  <si>
    <t>権利</t>
  </si>
  <si>
    <t>ソフトウェア</t>
  </si>
  <si>
    <t>投資有価証券</t>
  </si>
  <si>
    <t>退職給付引当資産</t>
  </si>
  <si>
    <t>長期預り金積立資産</t>
  </si>
  <si>
    <t>管理費積立預金</t>
  </si>
  <si>
    <t>修繕積立資産</t>
  </si>
  <si>
    <t>人件費積立資産</t>
  </si>
  <si>
    <t>長期前払費用</t>
  </si>
  <si>
    <t>資産の部合計</t>
  </si>
  <si>
    <t>流動負債</t>
  </si>
  <si>
    <t>事業未払金</t>
  </si>
  <si>
    <t>１年以内返済予定設備資金借入金</t>
  </si>
  <si>
    <t>１年以内返済予定リース債務</t>
  </si>
  <si>
    <t>預り金</t>
  </si>
  <si>
    <t>未払消費税等</t>
  </si>
  <si>
    <t>未払法人税等</t>
  </si>
  <si>
    <t>賞与引当金</t>
  </si>
  <si>
    <t>固定負債</t>
  </si>
  <si>
    <t>設備資金借入金</t>
  </si>
  <si>
    <t>リース債務</t>
  </si>
  <si>
    <t>退職給付引当金</t>
  </si>
  <si>
    <t>長期預り金</t>
  </si>
  <si>
    <t>負債の部合計</t>
  </si>
  <si>
    <t>純  資  産  の  部</t>
  </si>
  <si>
    <t>基本金</t>
  </si>
  <si>
    <t>国庫補助金等特別積立金</t>
  </si>
  <si>
    <t>その他の積立金</t>
  </si>
  <si>
    <t>修繕積立金</t>
  </si>
  <si>
    <t>人件費積立金</t>
  </si>
  <si>
    <t>（うち当期活動増減差額）</t>
  </si>
  <si>
    <t>純資産の部合計</t>
  </si>
  <si>
    <t>負債及び純資産の部合計</t>
  </si>
  <si>
    <t>施設設備整備積立金</t>
    <rPh sb="7" eb="8">
      <t>タ</t>
    </rPh>
    <rPh sb="8" eb="9">
      <t>キン</t>
    </rPh>
    <phoneticPr fontId="2"/>
  </si>
  <si>
    <t>備品等積立金</t>
    <rPh sb="3" eb="5">
      <t>ツミタテ</t>
    </rPh>
    <rPh sb="5" eb="6">
      <t>キン</t>
    </rPh>
    <phoneticPr fontId="2"/>
  </si>
  <si>
    <t>施設設備整備積立資産</t>
    <rPh sb="7" eb="8">
      <t>タ</t>
    </rPh>
    <rPh sb="8" eb="10">
      <t>シサン</t>
    </rPh>
    <phoneticPr fontId="2"/>
  </si>
  <si>
    <t>備品等購入積立資産</t>
    <rPh sb="7" eb="9">
      <t>シサン</t>
    </rPh>
    <phoneticPr fontId="2"/>
  </si>
  <si>
    <t>不動産賃貸料収入</t>
    <rPh sb="3" eb="5">
      <t>チンタイ</t>
    </rPh>
    <rPh sb="7" eb="8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</si>
</sst>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△\ #,##0"/>
    <numFmt numFmtId="177" formatCode="yyyy/m/d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vertical="center" shrinkToFit="1"/>
    </xf>
    <xf numFmtId="49" fontId="1" fillId="0" borderId="6" xfId="0" applyNumberFormat="1" applyFont="1" applyBorder="1" applyAlignment="1">
      <alignment vertical="center" shrinkToFit="1"/>
    </xf>
    <xf numFmtId="0" fontId="1" fillId="0" borderId="1" xfId="0" applyFont="1" applyBorder="1">
      <alignment vertical="center"/>
    </xf>
    <xf numFmtId="176" fontId="1" fillId="0" borderId="2" xfId="0" applyNumberFormat="1" applyFont="1" applyBorder="1" applyAlignment="1">
      <alignment horizontal="right" vertical="center" shrinkToFit="1"/>
    </xf>
    <xf numFmtId="0" fontId="1" fillId="0" borderId="7" xfId="0" applyFont="1" applyBorder="1">
      <alignment vertical="center"/>
    </xf>
    <xf numFmtId="49" fontId="1" fillId="0" borderId="7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176" fontId="1" fillId="0" borderId="4" xfId="0" applyNumberFormat="1" applyFont="1" applyBorder="1" applyAlignment="1">
      <alignment vertical="center" shrinkToFit="1"/>
    </xf>
    <xf numFmtId="49" fontId="0" fillId="0" borderId="7" xfId="0" applyNumberFormat="1" applyBorder="1" applyAlignment="1">
      <alignment horizontal="center" vertical="center" shrinkToFit="1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2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left" vertical="center" indent="1" shrinkToFit="1"/>
    </xf>
    <xf numFmtId="49" fontId="3" fillId="0" borderId="1" xfId="0" applyNumberFormat="1" applyFont="1" applyBorder="1" applyAlignment="1">
      <alignment horizontal="left" vertical="center" indent="2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 indent="1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left" vertical="center" indent="2" shrinkToFi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textRotation="255" shrinkToFit="1"/>
    </xf>
    <xf numFmtId="49" fontId="1" fillId="0" borderId="2" xfId="0" applyNumberFormat="1" applyFont="1" applyBorder="1" applyAlignment="1">
      <alignment horizontal="left" vertical="center" indent="1" shrinkToFit="1"/>
    </xf>
    <xf numFmtId="49" fontId="0" fillId="0" borderId="7" xfId="0" applyNumberFormat="1" applyBorder="1" applyAlignment="1">
      <alignment horizontal="left" vertical="center" indent="1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1" fillId="0" borderId="2" xfId="0" applyNumberFormat="1" applyFon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1B4B-E936-4C0F-9227-C314CD35E10A}">
  <sheetPr>
    <pageSetUpPr fitToPage="1"/>
  </sheetPr>
  <dimension ref="A1:H48"/>
  <sheetViews>
    <sheetView topLeftCell="A13" workbookViewId="0">
      <selection activeCell="C15" sqref="C15"/>
    </sheetView>
  </sheetViews>
  <sheetFormatPr defaultRowHeight="13.5" x14ac:dyDescent="0.4"/>
  <cols>
    <col min="1" max="2" width="3.375" style="1" customWidth="1"/>
    <col min="3" max="3" width="42.25" style="1" customWidth="1"/>
    <col min="4" max="7" width="15.625" style="1" customWidth="1"/>
    <col min="8" max="16384" width="9" style="1"/>
  </cols>
  <sheetData>
    <row r="1" spans="1:7" x14ac:dyDescent="0.4">
      <c r="D1" s="2"/>
      <c r="E1" s="2"/>
      <c r="F1" s="2"/>
    </row>
    <row r="2" spans="1:7" x14ac:dyDescent="0.4">
      <c r="D2" s="2"/>
      <c r="E2" s="2"/>
      <c r="F2" s="2"/>
      <c r="G2" s="3" t="s">
        <v>2</v>
      </c>
    </row>
    <row r="3" spans="1:7" ht="18.75" x14ac:dyDescent="0.4">
      <c r="A3" s="38" t="s">
        <v>0</v>
      </c>
      <c r="B3" s="39"/>
      <c r="C3" s="39"/>
      <c r="D3" s="39"/>
      <c r="E3" s="39"/>
      <c r="F3" s="39"/>
      <c r="G3" s="39"/>
    </row>
    <row r="4" spans="1:7" x14ac:dyDescent="0.4">
      <c r="D4" s="2"/>
      <c r="E4" s="2"/>
      <c r="F4" s="2"/>
    </row>
    <row r="5" spans="1:7" ht="18.75" x14ac:dyDescent="0.4">
      <c r="A5" s="40" t="s">
        <v>1</v>
      </c>
      <c r="B5" s="41"/>
      <c r="C5" s="41"/>
      <c r="D5" s="41"/>
      <c r="E5" s="41"/>
      <c r="F5" s="41"/>
      <c r="G5" s="41"/>
    </row>
    <row r="6" spans="1:7" x14ac:dyDescent="0.4">
      <c r="D6" s="2"/>
      <c r="E6" s="2"/>
      <c r="F6" s="2"/>
      <c r="G6" s="3" t="s">
        <v>3</v>
      </c>
    </row>
    <row r="7" spans="1:7" ht="18.75" x14ac:dyDescent="0.4">
      <c r="A7" s="42" t="s">
        <v>4</v>
      </c>
      <c r="B7" s="43"/>
      <c r="C7" s="44"/>
      <c r="D7" s="8" t="s">
        <v>5</v>
      </c>
      <c r="E7" s="8" t="s">
        <v>6</v>
      </c>
      <c r="F7" s="8" t="s">
        <v>7</v>
      </c>
      <c r="G7" s="11" t="s">
        <v>8</v>
      </c>
    </row>
    <row r="8" spans="1:7" x14ac:dyDescent="0.4">
      <c r="A8" s="45" t="s">
        <v>48</v>
      </c>
      <c r="B8" s="47" t="s">
        <v>49</v>
      </c>
      <c r="C8" s="6" t="s">
        <v>9</v>
      </c>
      <c r="D8" s="9">
        <v>831854677</v>
      </c>
      <c r="E8" s="9">
        <v>829653271</v>
      </c>
      <c r="F8" s="9">
        <f>D8-E8</f>
        <v>2201406</v>
      </c>
      <c r="G8" s="12"/>
    </row>
    <row r="9" spans="1:7" x14ac:dyDescent="0.4">
      <c r="A9" s="46"/>
      <c r="B9" s="48"/>
      <c r="C9" s="7" t="s">
        <v>10</v>
      </c>
      <c r="D9" s="10">
        <v>110268658</v>
      </c>
      <c r="E9" s="10">
        <v>112209271</v>
      </c>
      <c r="F9" s="10">
        <f>D9-E9</f>
        <v>-1940613</v>
      </c>
      <c r="G9" s="13"/>
    </row>
    <row r="10" spans="1:7" x14ac:dyDescent="0.4">
      <c r="A10" s="46"/>
      <c r="B10" s="48"/>
      <c r="C10" s="7" t="s">
        <v>11</v>
      </c>
      <c r="D10" s="10">
        <v>614470260</v>
      </c>
      <c r="E10" s="10">
        <v>614226786</v>
      </c>
      <c r="F10" s="10">
        <f t="shared" ref="F10:F17" si="0">D10-E10</f>
        <v>243474</v>
      </c>
      <c r="G10" s="13"/>
    </row>
    <row r="11" spans="1:7" x14ac:dyDescent="0.4">
      <c r="A11" s="46"/>
      <c r="B11" s="48"/>
      <c r="C11" s="7" t="s">
        <v>12</v>
      </c>
      <c r="D11" s="10">
        <v>2352414</v>
      </c>
      <c r="E11" s="10">
        <v>1828611</v>
      </c>
      <c r="F11" s="10">
        <f t="shared" si="0"/>
        <v>523803</v>
      </c>
      <c r="G11" s="13"/>
    </row>
    <row r="12" spans="1:7" x14ac:dyDescent="0.4">
      <c r="A12" s="46"/>
      <c r="B12" s="48"/>
      <c r="C12" s="7" t="s">
        <v>13</v>
      </c>
      <c r="D12" s="10">
        <v>131500717</v>
      </c>
      <c r="E12" s="10">
        <v>131380606</v>
      </c>
      <c r="F12" s="10">
        <f t="shared" si="0"/>
        <v>120111</v>
      </c>
      <c r="G12" s="13"/>
    </row>
    <row r="13" spans="1:7" x14ac:dyDescent="0.4">
      <c r="A13" s="46"/>
      <c r="B13" s="48"/>
      <c r="C13" s="7" t="s">
        <v>14</v>
      </c>
      <c r="D13" s="10">
        <v>18903000</v>
      </c>
      <c r="E13" s="10">
        <v>18540696</v>
      </c>
      <c r="F13" s="10">
        <f t="shared" si="0"/>
        <v>362304</v>
      </c>
      <c r="G13" s="13"/>
    </row>
    <row r="14" spans="1:7" x14ac:dyDescent="0.4">
      <c r="A14" s="46"/>
      <c r="B14" s="48"/>
      <c r="C14" s="7" t="s">
        <v>166</v>
      </c>
      <c r="D14" s="10">
        <v>7636380</v>
      </c>
      <c r="E14" s="10">
        <v>7636380</v>
      </c>
      <c r="F14" s="10">
        <f t="shared" si="0"/>
        <v>0</v>
      </c>
      <c r="G14" s="13"/>
    </row>
    <row r="15" spans="1:7" x14ac:dyDescent="0.4">
      <c r="A15" s="46"/>
      <c r="B15" s="48"/>
      <c r="C15" s="7" t="s">
        <v>15</v>
      </c>
      <c r="D15" s="10">
        <v>431000</v>
      </c>
      <c r="E15" s="10">
        <v>431000</v>
      </c>
      <c r="F15" s="10">
        <f t="shared" si="0"/>
        <v>0</v>
      </c>
      <c r="G15" s="13"/>
    </row>
    <row r="16" spans="1:7" x14ac:dyDescent="0.4">
      <c r="A16" s="46"/>
      <c r="B16" s="48"/>
      <c r="C16" s="7" t="s">
        <v>16</v>
      </c>
      <c r="D16" s="10">
        <v>339666</v>
      </c>
      <c r="E16" s="10">
        <v>340269</v>
      </c>
      <c r="F16" s="10">
        <f t="shared" si="0"/>
        <v>-603</v>
      </c>
      <c r="G16" s="13"/>
    </row>
    <row r="17" spans="1:7" x14ac:dyDescent="0.4">
      <c r="A17" s="46"/>
      <c r="B17" s="48"/>
      <c r="C17" s="7" t="s">
        <v>17</v>
      </c>
      <c r="D17" s="10">
        <v>17375564</v>
      </c>
      <c r="E17" s="10">
        <v>16017641</v>
      </c>
      <c r="F17" s="10">
        <f t="shared" si="0"/>
        <v>1357923</v>
      </c>
      <c r="G17" s="13"/>
    </row>
    <row r="18" spans="1:7" x14ac:dyDescent="0.4">
      <c r="A18" s="46"/>
      <c r="B18" s="48"/>
      <c r="C18" s="8" t="s">
        <v>18</v>
      </c>
      <c r="D18" s="9">
        <f>SUM(D8:D17)</f>
        <v>1735132336</v>
      </c>
      <c r="E18" s="9">
        <f>SUM(E8:E17)</f>
        <v>1732264531</v>
      </c>
      <c r="F18" s="9">
        <f>SUM(F8:F17)</f>
        <v>2867805</v>
      </c>
      <c r="G18" s="12"/>
    </row>
    <row r="19" spans="1:7" x14ac:dyDescent="0.4">
      <c r="A19" s="46"/>
      <c r="B19" s="47" t="s">
        <v>50</v>
      </c>
      <c r="C19" s="6" t="s">
        <v>19</v>
      </c>
      <c r="D19" s="9">
        <v>1165883816</v>
      </c>
      <c r="E19" s="9">
        <v>1158653249</v>
      </c>
      <c r="F19" s="9">
        <f>D19-E19</f>
        <v>7230567</v>
      </c>
      <c r="G19" s="12"/>
    </row>
    <row r="20" spans="1:7" x14ac:dyDescent="0.4">
      <c r="A20" s="46"/>
      <c r="B20" s="48"/>
      <c r="C20" s="7" t="s">
        <v>20</v>
      </c>
      <c r="D20" s="10">
        <v>206782800</v>
      </c>
      <c r="E20" s="10">
        <v>202414233</v>
      </c>
      <c r="F20" s="10">
        <f>D20-E20</f>
        <v>4368567</v>
      </c>
      <c r="G20" s="13"/>
    </row>
    <row r="21" spans="1:7" x14ac:dyDescent="0.4">
      <c r="A21" s="46"/>
      <c r="B21" s="48"/>
      <c r="C21" s="7" t="s">
        <v>21</v>
      </c>
      <c r="D21" s="10">
        <v>198905014</v>
      </c>
      <c r="E21" s="10">
        <v>193522692</v>
      </c>
      <c r="F21" s="10">
        <f t="shared" ref="F21:F24" si="1">D21-E21</f>
        <v>5382322</v>
      </c>
      <c r="G21" s="13"/>
    </row>
    <row r="22" spans="1:7" x14ac:dyDescent="0.4">
      <c r="A22" s="46"/>
      <c r="B22" s="48"/>
      <c r="C22" s="7" t="s">
        <v>22</v>
      </c>
      <c r="D22" s="10">
        <v>2720000</v>
      </c>
      <c r="E22" s="10">
        <v>2779241</v>
      </c>
      <c r="F22" s="10">
        <f t="shared" si="1"/>
        <v>-59241</v>
      </c>
      <c r="G22" s="13"/>
    </row>
    <row r="23" spans="1:7" x14ac:dyDescent="0.4">
      <c r="A23" s="46"/>
      <c r="B23" s="48"/>
      <c r="C23" s="7" t="s">
        <v>23</v>
      </c>
      <c r="D23" s="10">
        <v>267207</v>
      </c>
      <c r="E23" s="10">
        <v>267207</v>
      </c>
      <c r="F23" s="10">
        <f t="shared" si="1"/>
        <v>0</v>
      </c>
      <c r="G23" s="13"/>
    </row>
    <row r="24" spans="1:7" x14ac:dyDescent="0.4">
      <c r="A24" s="46"/>
      <c r="B24" s="48"/>
      <c r="C24" s="7" t="s">
        <v>24</v>
      </c>
      <c r="D24" s="10">
        <v>2280</v>
      </c>
      <c r="E24" s="10">
        <v>2820</v>
      </c>
      <c r="F24" s="10">
        <f t="shared" si="1"/>
        <v>-540</v>
      </c>
      <c r="G24" s="13"/>
    </row>
    <row r="25" spans="1:7" x14ac:dyDescent="0.4">
      <c r="A25" s="46"/>
      <c r="B25" s="48"/>
      <c r="C25" s="8" t="s">
        <v>26</v>
      </c>
      <c r="D25" s="9">
        <f>SUM(D19:D24)</f>
        <v>1574561117</v>
      </c>
      <c r="E25" s="9">
        <f t="shared" ref="E25:F25" si="2">SUM(E19:E24)</f>
        <v>1557639442</v>
      </c>
      <c r="F25" s="9">
        <f t="shared" si="2"/>
        <v>16921675</v>
      </c>
      <c r="G25" s="12"/>
    </row>
    <row r="26" spans="1:7" ht="18.75" x14ac:dyDescent="0.4">
      <c r="A26" s="46"/>
      <c r="B26" s="49" t="s">
        <v>27</v>
      </c>
      <c r="C26" s="50"/>
      <c r="D26" s="9">
        <f>D18-D25</f>
        <v>160571219</v>
      </c>
      <c r="E26" s="9">
        <f t="shared" ref="E26:F26" si="3">E18-E25</f>
        <v>174625089</v>
      </c>
      <c r="F26" s="9">
        <f t="shared" si="3"/>
        <v>-14053870</v>
      </c>
      <c r="G26" s="12"/>
    </row>
    <row r="27" spans="1:7" x14ac:dyDescent="0.4">
      <c r="A27" s="45" t="s">
        <v>51</v>
      </c>
      <c r="B27" s="47" t="s">
        <v>49</v>
      </c>
      <c r="C27" s="6" t="s">
        <v>28</v>
      </c>
      <c r="D27" s="9">
        <v>3751000</v>
      </c>
      <c r="E27" s="9">
        <v>3751000</v>
      </c>
      <c r="F27" s="9">
        <v>0</v>
      </c>
      <c r="G27" s="12"/>
    </row>
    <row r="28" spans="1:7" x14ac:dyDescent="0.4">
      <c r="A28" s="46"/>
      <c r="B28" s="48"/>
      <c r="C28" s="7" t="s">
        <v>29</v>
      </c>
      <c r="D28" s="10">
        <v>0</v>
      </c>
      <c r="E28" s="10">
        <v>395960</v>
      </c>
      <c r="F28" s="10">
        <f>D28-E28</f>
        <v>-395960</v>
      </c>
      <c r="G28" s="13"/>
    </row>
    <row r="29" spans="1:7" x14ac:dyDescent="0.4">
      <c r="A29" s="46"/>
      <c r="B29" s="48"/>
      <c r="C29" s="7" t="s">
        <v>30</v>
      </c>
      <c r="D29" s="10">
        <v>50000</v>
      </c>
      <c r="E29" s="10">
        <v>50000</v>
      </c>
      <c r="F29" s="10">
        <v>0</v>
      </c>
      <c r="G29" s="13"/>
    </row>
    <row r="30" spans="1:7" x14ac:dyDescent="0.4">
      <c r="A30" s="46"/>
      <c r="B30" s="48"/>
      <c r="C30" s="8" t="s">
        <v>31</v>
      </c>
      <c r="D30" s="9">
        <f>SUM(D27:D29)</f>
        <v>3801000</v>
      </c>
      <c r="E30" s="9">
        <f t="shared" ref="E30:F30" si="4">SUM(E27:E29)</f>
        <v>4196960</v>
      </c>
      <c r="F30" s="9">
        <f t="shared" si="4"/>
        <v>-395960</v>
      </c>
      <c r="G30" s="12"/>
    </row>
    <row r="31" spans="1:7" x14ac:dyDescent="0.4">
      <c r="A31" s="46"/>
      <c r="B31" s="47" t="s">
        <v>50</v>
      </c>
      <c r="C31" s="6" t="s">
        <v>32</v>
      </c>
      <c r="D31" s="9">
        <v>21732000</v>
      </c>
      <c r="E31" s="9">
        <v>21732000</v>
      </c>
      <c r="F31" s="9">
        <v>0</v>
      </c>
      <c r="G31" s="12"/>
    </row>
    <row r="32" spans="1:7" x14ac:dyDescent="0.4">
      <c r="A32" s="46"/>
      <c r="B32" s="48"/>
      <c r="C32" s="7" t="s">
        <v>33</v>
      </c>
      <c r="D32" s="10">
        <v>47111879</v>
      </c>
      <c r="E32" s="10">
        <v>44384879</v>
      </c>
      <c r="F32" s="10">
        <f>D32-E32</f>
        <v>2727000</v>
      </c>
      <c r="G32" s="13"/>
    </row>
    <row r="33" spans="1:8" x14ac:dyDescent="0.4">
      <c r="A33" s="46"/>
      <c r="B33" s="48"/>
      <c r="C33" s="7" t="s">
        <v>34</v>
      </c>
      <c r="D33" s="10">
        <v>4275028</v>
      </c>
      <c r="E33" s="10">
        <v>4328006</v>
      </c>
      <c r="F33" s="10">
        <f>D33-E33</f>
        <v>-52978</v>
      </c>
      <c r="G33" s="13"/>
    </row>
    <row r="34" spans="1:8" x14ac:dyDescent="0.4">
      <c r="A34" s="46"/>
      <c r="B34" s="48"/>
      <c r="C34" s="7" t="s">
        <v>35</v>
      </c>
      <c r="D34" s="10">
        <v>11810</v>
      </c>
      <c r="E34" s="10">
        <v>11810</v>
      </c>
      <c r="F34" s="10">
        <v>0</v>
      </c>
      <c r="G34" s="13"/>
    </row>
    <row r="35" spans="1:8" x14ac:dyDescent="0.4">
      <c r="A35" s="46"/>
      <c r="B35" s="48"/>
      <c r="C35" s="8" t="s">
        <v>36</v>
      </c>
      <c r="D35" s="9">
        <f>SUM(D31:D34)</f>
        <v>73130717</v>
      </c>
      <c r="E35" s="9">
        <f t="shared" ref="E35:F35" si="5">SUM(E31:E34)</f>
        <v>70456695</v>
      </c>
      <c r="F35" s="9">
        <f t="shared" si="5"/>
        <v>2674022</v>
      </c>
      <c r="G35" s="12"/>
    </row>
    <row r="36" spans="1:8" ht="18.75" x14ac:dyDescent="0.4">
      <c r="A36" s="46"/>
      <c r="B36" s="49" t="s">
        <v>37</v>
      </c>
      <c r="C36" s="50"/>
      <c r="D36" s="9">
        <f>D30-D35</f>
        <v>-69329717</v>
      </c>
      <c r="E36" s="9">
        <f>E30-E35</f>
        <v>-66259735</v>
      </c>
      <c r="F36" s="9">
        <v>-3069982</v>
      </c>
      <c r="G36" s="12"/>
    </row>
    <row r="37" spans="1:8" x14ac:dyDescent="0.4">
      <c r="A37" s="45" t="s">
        <v>52</v>
      </c>
      <c r="B37" s="45" t="s">
        <v>49</v>
      </c>
      <c r="C37" s="6" t="s">
        <v>38</v>
      </c>
      <c r="D37" s="9">
        <v>11510000</v>
      </c>
      <c r="E37" s="9">
        <v>12835188</v>
      </c>
      <c r="F37" s="9">
        <f>D37-E37</f>
        <v>-1325188</v>
      </c>
      <c r="G37" s="12"/>
    </row>
    <row r="38" spans="1:8" x14ac:dyDescent="0.4">
      <c r="A38" s="46"/>
      <c r="B38" s="46"/>
      <c r="C38" s="8" t="s">
        <v>39</v>
      </c>
      <c r="D38" s="9">
        <f>D37</f>
        <v>11510000</v>
      </c>
      <c r="E38" s="9">
        <f>E37</f>
        <v>12835188</v>
      </c>
      <c r="F38" s="9">
        <f>F37</f>
        <v>-1325188</v>
      </c>
      <c r="G38" s="12"/>
    </row>
    <row r="39" spans="1:8" x14ac:dyDescent="0.4">
      <c r="A39" s="46"/>
      <c r="B39" s="45" t="s">
        <v>50</v>
      </c>
      <c r="C39" s="6" t="s">
        <v>40</v>
      </c>
      <c r="D39" s="9">
        <v>85545380</v>
      </c>
      <c r="E39" s="9">
        <v>85149419</v>
      </c>
      <c r="F39" s="9">
        <f>D39-E39</f>
        <v>395961</v>
      </c>
      <c r="G39" s="12"/>
    </row>
    <row r="40" spans="1:8" x14ac:dyDescent="0.4">
      <c r="A40" s="46"/>
      <c r="B40" s="46"/>
      <c r="C40" s="8" t="s">
        <v>41</v>
      </c>
      <c r="D40" s="9">
        <f>D39</f>
        <v>85545380</v>
      </c>
      <c r="E40" s="9">
        <f>E39</f>
        <v>85149419</v>
      </c>
      <c r="F40" s="9">
        <f>F39</f>
        <v>395961</v>
      </c>
      <c r="G40" s="12"/>
    </row>
    <row r="41" spans="1:8" ht="18.75" x14ac:dyDescent="0.4">
      <c r="A41" s="46"/>
      <c r="B41" s="49" t="s">
        <v>42</v>
      </c>
      <c r="C41" s="50"/>
      <c r="D41" s="9">
        <f>D38-D40</f>
        <v>-74035380</v>
      </c>
      <c r="E41" s="9">
        <v>-72314231</v>
      </c>
      <c r="F41" s="9">
        <f>D41-E41</f>
        <v>-1721149</v>
      </c>
      <c r="G41" s="12"/>
    </row>
    <row r="42" spans="1:8" ht="18.75" x14ac:dyDescent="0.4">
      <c r="A42" s="49" t="s">
        <v>43</v>
      </c>
      <c r="B42" s="50"/>
      <c r="C42" s="50"/>
      <c r="D42" s="9">
        <v>0</v>
      </c>
      <c r="E42" s="15" t="s">
        <v>44</v>
      </c>
      <c r="F42" s="9">
        <v>0</v>
      </c>
      <c r="G42" s="12"/>
    </row>
    <row r="43" spans="1:8" ht="18.75" x14ac:dyDescent="0.4">
      <c r="A43" s="49" t="s">
        <v>45</v>
      </c>
      <c r="B43" s="50"/>
      <c r="C43" s="50"/>
      <c r="D43" s="9">
        <f>D26+D36+D41-D42</f>
        <v>17206122</v>
      </c>
      <c r="E43" s="9">
        <f>E26+E36+E41</f>
        <v>36051123</v>
      </c>
      <c r="F43" s="9">
        <f t="shared" ref="F43" si="6">F26+F36+F41-F42</f>
        <v>-18845001</v>
      </c>
      <c r="G43" s="12"/>
    </row>
    <row r="44" spans="1:8" x14ac:dyDescent="0.4">
      <c r="A44" s="16"/>
      <c r="B44" s="16"/>
      <c r="C44" s="16"/>
      <c r="D44" s="17"/>
      <c r="E44" s="17"/>
      <c r="F44" s="17"/>
      <c r="G44" s="16"/>
    </row>
    <row r="45" spans="1:8" ht="18.75" x14ac:dyDescent="0.4">
      <c r="A45" s="49" t="s">
        <v>46</v>
      </c>
      <c r="B45" s="50"/>
      <c r="C45" s="50"/>
      <c r="D45" s="9">
        <v>686751785</v>
      </c>
      <c r="E45" s="9">
        <v>686751785</v>
      </c>
      <c r="F45" s="9">
        <v>0</v>
      </c>
      <c r="G45" s="6"/>
      <c r="H45" s="14"/>
    </row>
    <row r="46" spans="1:8" ht="18.75" x14ac:dyDescent="0.4">
      <c r="A46" s="49" t="s">
        <v>47</v>
      </c>
      <c r="B46" s="50"/>
      <c r="C46" s="50"/>
      <c r="D46" s="9">
        <f>D43+D45</f>
        <v>703957907</v>
      </c>
      <c r="E46" s="9">
        <v>722802908</v>
      </c>
      <c r="F46" s="9">
        <f>D46-E46</f>
        <v>-18845001</v>
      </c>
      <c r="G46" s="6"/>
      <c r="H46" s="14"/>
    </row>
    <row r="47" spans="1:8" x14ac:dyDescent="0.4">
      <c r="A47" s="16"/>
      <c r="B47" s="16"/>
      <c r="C47" s="16"/>
      <c r="D47" s="18"/>
      <c r="E47" s="18"/>
      <c r="F47" s="18"/>
      <c r="G47" s="16"/>
    </row>
    <row r="48" spans="1:8" x14ac:dyDescent="0.4">
      <c r="D48" s="2"/>
      <c r="E48" s="2"/>
      <c r="F48" s="2"/>
    </row>
  </sheetData>
  <mergeCells count="19">
    <mergeCell ref="A42:C42"/>
    <mergeCell ref="A43:C43"/>
    <mergeCell ref="A45:C45"/>
    <mergeCell ref="A46:C46"/>
    <mergeCell ref="A27:A36"/>
    <mergeCell ref="B27:B30"/>
    <mergeCell ref="B31:B35"/>
    <mergeCell ref="B36:C36"/>
    <mergeCell ref="A37:A41"/>
    <mergeCell ref="B37:B38"/>
    <mergeCell ref="B39:B40"/>
    <mergeCell ref="B41:C41"/>
    <mergeCell ref="A3:G3"/>
    <mergeCell ref="A5:G5"/>
    <mergeCell ref="A7:C7"/>
    <mergeCell ref="A8:A26"/>
    <mergeCell ref="B8:B18"/>
    <mergeCell ref="B19:B25"/>
    <mergeCell ref="B26:C26"/>
  </mergeCells>
  <phoneticPr fontId="2"/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AFE2-54E9-4005-ACBB-660526DC999B}">
  <sheetPr>
    <pageSetUpPr fitToPage="1"/>
  </sheetPr>
  <dimension ref="A1:G51"/>
  <sheetViews>
    <sheetView topLeftCell="A19" workbookViewId="0">
      <selection activeCell="H19" sqref="H19"/>
    </sheetView>
  </sheetViews>
  <sheetFormatPr defaultRowHeight="13.5" x14ac:dyDescent="0.4"/>
  <cols>
    <col min="1" max="2" width="3.375" style="1" customWidth="1"/>
    <col min="3" max="3" width="42.25" style="1" customWidth="1"/>
    <col min="4" max="6" width="16.625" style="1" customWidth="1"/>
    <col min="7" max="16384" width="9" style="1"/>
  </cols>
  <sheetData>
    <row r="1" spans="1:7" x14ac:dyDescent="0.4">
      <c r="D1" s="2"/>
      <c r="E1" s="2"/>
      <c r="F1" s="2"/>
    </row>
    <row r="2" spans="1:7" x14ac:dyDescent="0.4">
      <c r="D2" s="2"/>
      <c r="E2" s="2"/>
      <c r="F2" s="3" t="s">
        <v>54</v>
      </c>
    </row>
    <row r="3" spans="1:7" ht="18.75" x14ac:dyDescent="0.4">
      <c r="A3" s="38" t="s">
        <v>53</v>
      </c>
      <c r="B3" s="39"/>
      <c r="C3" s="39"/>
      <c r="D3" s="39"/>
      <c r="E3" s="39"/>
      <c r="F3" s="39"/>
    </row>
    <row r="4" spans="1:7" x14ac:dyDescent="0.4">
      <c r="D4" s="2"/>
      <c r="E4" s="2"/>
      <c r="F4" s="2"/>
    </row>
    <row r="5" spans="1:7" ht="18.75" x14ac:dyDescent="0.4">
      <c r="A5" s="40" t="s">
        <v>1</v>
      </c>
      <c r="B5" s="41"/>
      <c r="C5" s="41"/>
      <c r="D5" s="41"/>
      <c r="E5" s="41"/>
      <c r="F5" s="41"/>
    </row>
    <row r="6" spans="1:7" x14ac:dyDescent="0.4">
      <c r="D6" s="2"/>
      <c r="E6" s="2"/>
      <c r="F6" s="3" t="s">
        <v>3</v>
      </c>
    </row>
    <row r="7" spans="1:7" ht="18.75" x14ac:dyDescent="0.4">
      <c r="A7" s="51" t="s">
        <v>4</v>
      </c>
      <c r="B7" s="44"/>
      <c r="C7" s="44"/>
      <c r="D7" s="4" t="s">
        <v>55</v>
      </c>
      <c r="E7" s="4" t="s">
        <v>56</v>
      </c>
      <c r="F7" s="5" t="s">
        <v>57</v>
      </c>
    </row>
    <row r="8" spans="1:7" x14ac:dyDescent="0.4">
      <c r="A8" s="47" t="s">
        <v>99</v>
      </c>
      <c r="B8" s="47" t="s">
        <v>100</v>
      </c>
      <c r="C8" s="6" t="s">
        <v>58</v>
      </c>
      <c r="D8" s="10">
        <v>829653271</v>
      </c>
      <c r="E8" s="10">
        <v>819509744</v>
      </c>
      <c r="F8" s="10">
        <v>10143527</v>
      </c>
      <c r="G8" s="14"/>
    </row>
    <row r="9" spans="1:7" x14ac:dyDescent="0.4">
      <c r="A9" s="48"/>
      <c r="B9" s="48"/>
      <c r="C9" s="7" t="s">
        <v>59</v>
      </c>
      <c r="D9" s="10">
        <v>112209271</v>
      </c>
      <c r="E9" s="10">
        <v>109390935</v>
      </c>
      <c r="F9" s="10">
        <v>2818336</v>
      </c>
      <c r="G9" s="14"/>
    </row>
    <row r="10" spans="1:7" x14ac:dyDescent="0.4">
      <c r="A10" s="48"/>
      <c r="B10" s="48"/>
      <c r="C10" s="7" t="s">
        <v>60</v>
      </c>
      <c r="D10" s="10">
        <v>614226786</v>
      </c>
      <c r="E10" s="10">
        <v>565202312</v>
      </c>
      <c r="F10" s="10">
        <v>49024474</v>
      </c>
      <c r="G10" s="14"/>
    </row>
    <row r="11" spans="1:7" x14ac:dyDescent="0.4">
      <c r="A11" s="48"/>
      <c r="B11" s="48"/>
      <c r="C11" s="7" t="s">
        <v>61</v>
      </c>
      <c r="D11" s="10">
        <v>1828611</v>
      </c>
      <c r="E11" s="10">
        <v>1889917</v>
      </c>
      <c r="F11" s="10">
        <v>-61306</v>
      </c>
      <c r="G11" s="14"/>
    </row>
    <row r="12" spans="1:7" x14ac:dyDescent="0.4">
      <c r="A12" s="48"/>
      <c r="B12" s="48"/>
      <c r="C12" s="7" t="s">
        <v>62</v>
      </c>
      <c r="D12" s="10">
        <v>131380606</v>
      </c>
      <c r="E12" s="10">
        <v>116870263</v>
      </c>
      <c r="F12" s="10">
        <v>14510343</v>
      </c>
      <c r="G12" s="14"/>
    </row>
    <row r="13" spans="1:7" x14ac:dyDescent="0.4">
      <c r="A13" s="48"/>
      <c r="B13" s="48"/>
      <c r="C13" s="7" t="s">
        <v>63</v>
      </c>
      <c r="D13" s="10">
        <v>18540696</v>
      </c>
      <c r="E13" s="10">
        <v>17388426</v>
      </c>
      <c r="F13" s="10">
        <v>1152270</v>
      </c>
      <c r="G13" s="14"/>
    </row>
    <row r="14" spans="1:7" x14ac:dyDescent="0.4">
      <c r="A14" s="48"/>
      <c r="B14" s="48"/>
      <c r="C14" s="7" t="s">
        <v>64</v>
      </c>
      <c r="D14" s="10">
        <v>7636380</v>
      </c>
      <c r="E14" s="10">
        <v>7636380</v>
      </c>
      <c r="F14" s="10">
        <v>0</v>
      </c>
      <c r="G14" s="14"/>
    </row>
    <row r="15" spans="1:7" x14ac:dyDescent="0.4">
      <c r="A15" s="48"/>
      <c r="B15" s="48"/>
      <c r="C15" s="7" t="s">
        <v>65</v>
      </c>
      <c r="D15" s="10">
        <v>431000</v>
      </c>
      <c r="E15" s="10">
        <v>0</v>
      </c>
      <c r="F15" s="10">
        <v>431000</v>
      </c>
      <c r="G15" s="14"/>
    </row>
    <row r="16" spans="1:7" x14ac:dyDescent="0.4">
      <c r="A16" s="48"/>
      <c r="B16" s="48"/>
      <c r="C16" s="7" t="s">
        <v>66</v>
      </c>
      <c r="D16" s="10">
        <v>8380093</v>
      </c>
      <c r="E16" s="10">
        <v>8342776</v>
      </c>
      <c r="F16" s="10">
        <v>37317</v>
      </c>
      <c r="G16" s="14"/>
    </row>
    <row r="17" spans="1:7" x14ac:dyDescent="0.4">
      <c r="A17" s="48"/>
      <c r="B17" s="46"/>
      <c r="C17" s="8" t="s">
        <v>67</v>
      </c>
      <c r="D17" s="9">
        <v>1724286714</v>
      </c>
      <c r="E17" s="9">
        <v>1646230753</v>
      </c>
      <c r="F17" s="19">
        <v>78055961</v>
      </c>
    </row>
    <row r="18" spans="1:7" x14ac:dyDescent="0.4">
      <c r="A18" s="46"/>
      <c r="B18" s="47" t="s">
        <v>101</v>
      </c>
      <c r="C18" s="6" t="s">
        <v>68</v>
      </c>
      <c r="D18" s="9">
        <v>1174098729</v>
      </c>
      <c r="E18" s="9">
        <v>1136887842</v>
      </c>
      <c r="F18" s="19">
        <v>37210887</v>
      </c>
    </row>
    <row r="19" spans="1:7" x14ac:dyDescent="0.4">
      <c r="A19" s="48"/>
      <c r="B19" s="48"/>
      <c r="C19" s="7" t="s">
        <v>69</v>
      </c>
      <c r="D19" s="10">
        <v>201182984</v>
      </c>
      <c r="E19" s="10">
        <v>194967254</v>
      </c>
      <c r="F19" s="10">
        <v>6215730</v>
      </c>
      <c r="G19" s="14"/>
    </row>
    <row r="20" spans="1:7" x14ac:dyDescent="0.4">
      <c r="A20" s="48"/>
      <c r="B20" s="48"/>
      <c r="C20" s="7" t="s">
        <v>70</v>
      </c>
      <c r="D20" s="10">
        <v>193522692</v>
      </c>
      <c r="E20" s="10">
        <v>175800962</v>
      </c>
      <c r="F20" s="10">
        <v>17721730</v>
      </c>
      <c r="G20" s="14"/>
    </row>
    <row r="21" spans="1:7" x14ac:dyDescent="0.4">
      <c r="A21" s="48"/>
      <c r="B21" s="48"/>
      <c r="C21" s="7" t="s">
        <v>71</v>
      </c>
      <c r="D21" s="10">
        <v>2779241</v>
      </c>
      <c r="E21" s="10">
        <v>2496332</v>
      </c>
      <c r="F21" s="10">
        <v>282909</v>
      </c>
      <c r="G21" s="14"/>
    </row>
    <row r="22" spans="1:7" x14ac:dyDescent="0.4">
      <c r="A22" s="48"/>
      <c r="B22" s="48"/>
      <c r="C22" s="7" t="s">
        <v>72</v>
      </c>
      <c r="D22" s="10">
        <v>95563353</v>
      </c>
      <c r="E22" s="10">
        <v>96045339</v>
      </c>
      <c r="F22" s="10">
        <v>-481986</v>
      </c>
      <c r="G22" s="14"/>
    </row>
    <row r="23" spans="1:7" x14ac:dyDescent="0.4">
      <c r="A23" s="48"/>
      <c r="B23" s="48"/>
      <c r="C23" s="7" t="s">
        <v>73</v>
      </c>
      <c r="D23" s="10">
        <v>-38056264</v>
      </c>
      <c r="E23" s="10">
        <v>-36208359</v>
      </c>
      <c r="F23" s="10">
        <v>-1847905</v>
      </c>
      <c r="G23" s="14"/>
    </row>
    <row r="24" spans="1:7" x14ac:dyDescent="0.4">
      <c r="A24" s="48"/>
      <c r="B24" s="48"/>
      <c r="C24" s="7" t="s">
        <v>25</v>
      </c>
      <c r="D24" s="10">
        <v>2820</v>
      </c>
      <c r="E24" s="10">
        <v>0</v>
      </c>
      <c r="F24" s="10">
        <v>2820</v>
      </c>
      <c r="G24" s="14"/>
    </row>
    <row r="25" spans="1:7" x14ac:dyDescent="0.4">
      <c r="A25" s="48"/>
      <c r="B25" s="46"/>
      <c r="C25" s="8" t="s">
        <v>74</v>
      </c>
      <c r="D25" s="9">
        <v>1629093555</v>
      </c>
      <c r="E25" s="9">
        <v>1569989370</v>
      </c>
      <c r="F25" s="19">
        <v>59104185</v>
      </c>
    </row>
    <row r="26" spans="1:7" ht="18.75" x14ac:dyDescent="0.4">
      <c r="A26" s="46"/>
      <c r="B26" s="49" t="s">
        <v>75</v>
      </c>
      <c r="C26" s="50"/>
      <c r="D26" s="9">
        <v>95193159</v>
      </c>
      <c r="E26" s="9">
        <v>76241383</v>
      </c>
      <c r="F26" s="19">
        <v>18951776</v>
      </c>
    </row>
    <row r="27" spans="1:7" x14ac:dyDescent="0.4">
      <c r="A27" s="47" t="s">
        <v>102</v>
      </c>
      <c r="B27" s="47" t="s">
        <v>100</v>
      </c>
      <c r="C27" s="6" t="s">
        <v>76</v>
      </c>
      <c r="D27" s="9">
        <v>340269</v>
      </c>
      <c r="E27" s="9">
        <v>15322</v>
      </c>
      <c r="F27" s="19">
        <v>324947</v>
      </c>
    </row>
    <row r="28" spans="1:7" x14ac:dyDescent="0.4">
      <c r="A28" s="48"/>
      <c r="B28" s="48"/>
      <c r="C28" s="7" t="s">
        <v>77</v>
      </c>
      <c r="D28" s="10">
        <v>7637548</v>
      </c>
      <c r="E28" s="10">
        <v>6679360</v>
      </c>
      <c r="F28" s="10">
        <v>958188</v>
      </c>
      <c r="G28" s="14"/>
    </row>
    <row r="29" spans="1:7" x14ac:dyDescent="0.4">
      <c r="A29" s="48"/>
      <c r="B29" s="46"/>
      <c r="C29" s="8" t="s">
        <v>78</v>
      </c>
      <c r="D29" s="9">
        <v>7977817</v>
      </c>
      <c r="E29" s="9">
        <v>6694682</v>
      </c>
      <c r="F29" s="19">
        <v>1283135</v>
      </c>
    </row>
    <row r="30" spans="1:7" x14ac:dyDescent="0.4">
      <c r="A30" s="46"/>
      <c r="B30" s="47" t="s">
        <v>101</v>
      </c>
      <c r="C30" s="6" t="s">
        <v>79</v>
      </c>
      <c r="D30" s="9">
        <v>267207</v>
      </c>
      <c r="E30" s="9">
        <v>387274</v>
      </c>
      <c r="F30" s="19">
        <v>-120067</v>
      </c>
    </row>
    <row r="31" spans="1:7" x14ac:dyDescent="0.4">
      <c r="A31" s="48"/>
      <c r="B31" s="46"/>
      <c r="C31" s="8" t="s">
        <v>80</v>
      </c>
      <c r="D31" s="9">
        <v>267207</v>
      </c>
      <c r="E31" s="9">
        <v>387274</v>
      </c>
      <c r="F31" s="19">
        <v>-120067</v>
      </c>
    </row>
    <row r="32" spans="1:7" ht="18.75" x14ac:dyDescent="0.4">
      <c r="A32" s="46"/>
      <c r="B32" s="49" t="s">
        <v>81</v>
      </c>
      <c r="C32" s="50"/>
      <c r="D32" s="9">
        <v>7710610</v>
      </c>
      <c r="E32" s="9">
        <v>6307408</v>
      </c>
      <c r="F32" s="19">
        <v>1403202</v>
      </c>
    </row>
    <row r="33" spans="1:7" ht="18.75" x14ac:dyDescent="0.4">
      <c r="A33" s="42" t="s">
        <v>82</v>
      </c>
      <c r="B33" s="52"/>
      <c r="C33" s="52"/>
      <c r="D33" s="9">
        <v>102903769</v>
      </c>
      <c r="E33" s="9">
        <v>82548791</v>
      </c>
      <c r="F33" s="19">
        <v>20354978</v>
      </c>
    </row>
    <row r="34" spans="1:7" x14ac:dyDescent="0.4">
      <c r="A34" s="47" t="s">
        <v>103</v>
      </c>
      <c r="B34" s="45" t="s">
        <v>100</v>
      </c>
      <c r="C34" s="6" t="s">
        <v>83</v>
      </c>
      <c r="D34" s="9">
        <v>3751000</v>
      </c>
      <c r="E34" s="9">
        <v>10100000</v>
      </c>
      <c r="F34" s="19">
        <v>-6349000</v>
      </c>
    </row>
    <row r="35" spans="1:7" x14ac:dyDescent="0.4">
      <c r="A35" s="48"/>
      <c r="B35" s="46"/>
      <c r="C35" s="7" t="s">
        <v>84</v>
      </c>
      <c r="D35" s="10">
        <v>395960</v>
      </c>
      <c r="E35" s="10">
        <v>0</v>
      </c>
      <c r="F35" s="10">
        <v>395960</v>
      </c>
      <c r="G35" s="14"/>
    </row>
    <row r="36" spans="1:7" x14ac:dyDescent="0.4">
      <c r="A36" s="48"/>
      <c r="B36" s="46"/>
      <c r="C36" s="7" t="s">
        <v>85</v>
      </c>
      <c r="D36" s="10">
        <v>50000</v>
      </c>
      <c r="E36" s="10">
        <v>0</v>
      </c>
      <c r="F36" s="10">
        <v>50000</v>
      </c>
      <c r="G36" s="14"/>
    </row>
    <row r="37" spans="1:7" x14ac:dyDescent="0.4">
      <c r="A37" s="48"/>
      <c r="B37" s="46"/>
      <c r="C37" s="8" t="s">
        <v>86</v>
      </c>
      <c r="D37" s="9">
        <v>4196960</v>
      </c>
      <c r="E37" s="9">
        <v>10100000</v>
      </c>
      <c r="F37" s="19">
        <v>-5903040</v>
      </c>
    </row>
    <row r="38" spans="1:7" x14ac:dyDescent="0.4">
      <c r="A38" s="46"/>
      <c r="B38" s="45" t="s">
        <v>101</v>
      </c>
      <c r="C38" s="6" t="s">
        <v>87</v>
      </c>
      <c r="D38" s="9">
        <v>670184</v>
      </c>
      <c r="E38" s="9">
        <v>2268473</v>
      </c>
      <c r="F38" s="19">
        <v>-1598289</v>
      </c>
    </row>
    <row r="39" spans="1:7" x14ac:dyDescent="0.4">
      <c r="A39" s="48"/>
      <c r="B39" s="46"/>
      <c r="C39" s="7" t="s">
        <v>88</v>
      </c>
      <c r="D39" s="10">
        <v>3751000</v>
      </c>
      <c r="E39" s="10">
        <v>10100000</v>
      </c>
      <c r="F39" s="10">
        <v>-6349000</v>
      </c>
      <c r="G39" s="14"/>
    </row>
    <row r="40" spans="1:7" x14ac:dyDescent="0.4">
      <c r="A40" s="48"/>
      <c r="B40" s="46"/>
      <c r="C40" s="8" t="s">
        <v>89</v>
      </c>
      <c r="D40" s="9">
        <v>4421184</v>
      </c>
      <c r="E40" s="9">
        <v>12368473</v>
      </c>
      <c r="F40" s="19">
        <v>-7947289</v>
      </c>
    </row>
    <row r="41" spans="1:7" ht="18.75" x14ac:dyDescent="0.4">
      <c r="A41" s="46"/>
      <c r="B41" s="49" t="s">
        <v>90</v>
      </c>
      <c r="C41" s="50"/>
      <c r="D41" s="9">
        <v>-224224</v>
      </c>
      <c r="E41" s="9">
        <v>-2268473</v>
      </c>
      <c r="F41" s="19">
        <v>2044249</v>
      </c>
    </row>
    <row r="42" spans="1:7" ht="18.75" x14ac:dyDescent="0.4">
      <c r="A42" s="55" t="s">
        <v>91</v>
      </c>
      <c r="B42" s="56"/>
      <c r="C42" s="56"/>
      <c r="D42" s="9">
        <v>102679545</v>
      </c>
      <c r="E42" s="9">
        <v>80280318</v>
      </c>
      <c r="F42" s="19">
        <v>22399227</v>
      </c>
    </row>
    <row r="43" spans="1:7" ht="18.75" x14ac:dyDescent="0.4">
      <c r="A43" s="45" t="s">
        <v>104</v>
      </c>
      <c r="B43" s="55" t="s">
        <v>92</v>
      </c>
      <c r="C43" s="56"/>
      <c r="D43" s="9">
        <v>1916981575</v>
      </c>
      <c r="E43" s="9">
        <v>1911701257</v>
      </c>
      <c r="F43" s="19">
        <v>5280318</v>
      </c>
    </row>
    <row r="44" spans="1:7" ht="18.75" x14ac:dyDescent="0.4">
      <c r="A44" s="46"/>
      <c r="B44" s="55" t="s">
        <v>93</v>
      </c>
      <c r="C44" s="56"/>
      <c r="D44" s="9">
        <v>2019661120</v>
      </c>
      <c r="E44" s="9">
        <v>1991981575</v>
      </c>
      <c r="F44" s="19">
        <v>27679545</v>
      </c>
    </row>
    <row r="45" spans="1:7" ht="18.75" x14ac:dyDescent="0.4">
      <c r="A45" s="46"/>
      <c r="B45" s="55" t="s">
        <v>94</v>
      </c>
      <c r="C45" s="56"/>
      <c r="D45" s="9">
        <v>0</v>
      </c>
      <c r="E45" s="9">
        <v>0</v>
      </c>
      <c r="F45" s="19">
        <v>0</v>
      </c>
    </row>
    <row r="46" spans="1:7" ht="18.75" x14ac:dyDescent="0.4">
      <c r="A46" s="46"/>
      <c r="B46" s="55" t="s">
        <v>95</v>
      </c>
      <c r="C46" s="56"/>
      <c r="D46" s="9">
        <v>8000000</v>
      </c>
      <c r="E46" s="9">
        <v>29500000</v>
      </c>
      <c r="F46" s="9">
        <v>-21500000</v>
      </c>
      <c r="G46" s="14"/>
    </row>
    <row r="47" spans="1:7" ht="18.75" x14ac:dyDescent="0.4">
      <c r="A47" s="46"/>
      <c r="B47" s="55" t="s">
        <v>96</v>
      </c>
      <c r="C47" s="56"/>
      <c r="D47" s="9">
        <v>68000000</v>
      </c>
      <c r="E47" s="9">
        <v>104500000</v>
      </c>
      <c r="F47" s="9">
        <v>-36500000</v>
      </c>
      <c r="G47" s="14"/>
    </row>
    <row r="48" spans="1:7" ht="18.75" x14ac:dyDescent="0.4">
      <c r="A48" s="46"/>
      <c r="B48" s="55" t="s">
        <v>97</v>
      </c>
      <c r="C48" s="56"/>
      <c r="D48" s="9"/>
      <c r="E48" s="9"/>
      <c r="F48" s="9"/>
      <c r="G48" s="14"/>
    </row>
    <row r="49" spans="1:7" ht="18.75" x14ac:dyDescent="0.4">
      <c r="A49" s="46"/>
      <c r="B49" s="53" t="s">
        <v>98</v>
      </c>
      <c r="C49" s="54"/>
      <c r="D49" s="10">
        <v>1959661120</v>
      </c>
      <c r="E49" s="10">
        <v>1916981575</v>
      </c>
      <c r="F49" s="10">
        <v>42679545</v>
      </c>
      <c r="G49" s="14"/>
    </row>
    <row r="50" spans="1:7" x14ac:dyDescent="0.4">
      <c r="A50" s="16"/>
      <c r="B50" s="16"/>
      <c r="C50" s="16"/>
      <c r="D50" s="18"/>
      <c r="E50" s="18"/>
      <c r="F50" s="18"/>
    </row>
    <row r="51" spans="1:7" x14ac:dyDescent="0.4">
      <c r="D51" s="2"/>
      <c r="E51" s="2"/>
      <c r="F51" s="2"/>
    </row>
  </sheetData>
  <mergeCells count="25">
    <mergeCell ref="B49:C49"/>
    <mergeCell ref="A42:C42"/>
    <mergeCell ref="A43:A49"/>
    <mergeCell ref="B43:C43"/>
    <mergeCell ref="B44:C44"/>
    <mergeCell ref="B45:C45"/>
    <mergeCell ref="B46:C46"/>
    <mergeCell ref="B47:C47"/>
    <mergeCell ref="B48:C48"/>
    <mergeCell ref="A34:A41"/>
    <mergeCell ref="B34:B37"/>
    <mergeCell ref="B38:B40"/>
    <mergeCell ref="B41:C41"/>
    <mergeCell ref="A3:F3"/>
    <mergeCell ref="A5:F5"/>
    <mergeCell ref="A7:C7"/>
    <mergeCell ref="A8:A26"/>
    <mergeCell ref="B8:B17"/>
    <mergeCell ref="B18:B25"/>
    <mergeCell ref="B26:C26"/>
    <mergeCell ref="A27:A32"/>
    <mergeCell ref="B27:B29"/>
    <mergeCell ref="B30:B31"/>
    <mergeCell ref="B32:C32"/>
    <mergeCell ref="A33:C33"/>
  </mergeCells>
  <phoneticPr fontId="2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2A28-04D2-4F6F-8628-BC41B4BDC98C}">
  <sheetPr>
    <pageSetUpPr fitToPage="1"/>
  </sheetPr>
  <dimension ref="A1:I47"/>
  <sheetViews>
    <sheetView tabSelected="1" topLeftCell="A4" workbookViewId="0">
      <selection activeCell="C40" sqref="C40"/>
    </sheetView>
  </sheetViews>
  <sheetFormatPr defaultRowHeight="12" x14ac:dyDescent="0.4"/>
  <cols>
    <col min="1" max="1" width="23.625" style="21" customWidth="1"/>
    <col min="2" max="4" width="13.125" style="21" bestFit="1" customWidth="1"/>
    <col min="5" max="5" width="23.625" style="21" customWidth="1"/>
    <col min="6" max="7" width="13.125" style="21" bestFit="1" customWidth="1"/>
    <col min="8" max="8" width="14.125" style="21" bestFit="1" customWidth="1"/>
    <col min="9" max="9" width="0.875" style="21" customWidth="1"/>
    <col min="10" max="16384" width="9" style="21"/>
  </cols>
  <sheetData>
    <row r="1" spans="1:9" x14ac:dyDescent="0.4">
      <c r="B1" s="22"/>
      <c r="C1" s="22"/>
      <c r="D1" s="22"/>
      <c r="F1" s="22"/>
      <c r="G1" s="22"/>
      <c r="H1" s="22"/>
    </row>
    <row r="2" spans="1:9" x14ac:dyDescent="0.4">
      <c r="B2" s="22"/>
      <c r="C2" s="22"/>
      <c r="D2" s="22"/>
      <c r="F2" s="22"/>
      <c r="G2" s="22"/>
      <c r="H2" s="24" t="s">
        <v>108</v>
      </c>
    </row>
    <row r="3" spans="1:9" ht="18.75" x14ac:dyDescent="0.4">
      <c r="A3" s="57" t="s">
        <v>105</v>
      </c>
      <c r="B3" s="39"/>
      <c r="C3" s="39"/>
      <c r="D3" s="39"/>
      <c r="E3" s="39"/>
      <c r="F3" s="39"/>
      <c r="G3" s="39"/>
      <c r="H3" s="39"/>
    </row>
    <row r="4" spans="1:9" x14ac:dyDescent="0.4">
      <c r="B4" s="22"/>
      <c r="C4" s="22"/>
      <c r="D4" s="22"/>
      <c r="F4" s="22"/>
      <c r="G4" s="22"/>
      <c r="H4" s="22"/>
    </row>
    <row r="5" spans="1:9" ht="18.75" x14ac:dyDescent="0.4">
      <c r="A5" s="58" t="s">
        <v>106</v>
      </c>
      <c r="B5" s="41"/>
      <c r="C5" s="41"/>
      <c r="D5" s="41"/>
      <c r="E5" s="41"/>
      <c r="F5" s="41"/>
      <c r="G5" s="41"/>
      <c r="H5" s="41"/>
    </row>
    <row r="6" spans="1:9" x14ac:dyDescent="0.4">
      <c r="B6" s="22"/>
      <c r="C6" s="22"/>
      <c r="D6" s="22"/>
      <c r="F6" s="22"/>
      <c r="G6" s="22"/>
      <c r="H6" s="24" t="s">
        <v>3</v>
      </c>
    </row>
    <row r="7" spans="1:9" ht="18.75" x14ac:dyDescent="0.4">
      <c r="A7" s="59" t="s">
        <v>109</v>
      </c>
      <c r="B7" s="43"/>
      <c r="C7" s="43"/>
      <c r="D7" s="43"/>
      <c r="E7" s="60" t="s">
        <v>113</v>
      </c>
      <c r="F7" s="61"/>
      <c r="G7" s="61"/>
      <c r="H7" s="61"/>
    </row>
    <row r="8" spans="1:9" x14ac:dyDescent="0.4">
      <c r="A8" s="25"/>
      <c r="B8" s="25" t="s">
        <v>110</v>
      </c>
      <c r="C8" s="25" t="s">
        <v>111</v>
      </c>
      <c r="D8" s="59" t="s">
        <v>112</v>
      </c>
      <c r="E8" s="25"/>
      <c r="F8" s="25" t="s">
        <v>110</v>
      </c>
      <c r="G8" s="25" t="s">
        <v>111</v>
      </c>
      <c r="H8" s="60" t="s">
        <v>112</v>
      </c>
    </row>
    <row r="9" spans="1:9" x14ac:dyDescent="0.4">
      <c r="A9" s="23"/>
      <c r="B9" s="23" t="s">
        <v>107</v>
      </c>
      <c r="C9" s="23" t="s">
        <v>107</v>
      </c>
      <c r="D9" s="43"/>
      <c r="E9" s="23"/>
      <c r="F9" s="25" t="s">
        <v>107</v>
      </c>
      <c r="G9" s="25" t="s">
        <v>107</v>
      </c>
      <c r="H9" s="62"/>
    </row>
    <row r="10" spans="1:9" x14ac:dyDescent="0.4">
      <c r="A10" s="30" t="s">
        <v>114</v>
      </c>
      <c r="B10" s="29">
        <f>SUM(B11:B14)</f>
        <v>900463672</v>
      </c>
      <c r="C10" s="29">
        <f t="shared" ref="C10" si="0">SUM(C11:C14)</f>
        <v>894740972</v>
      </c>
      <c r="D10" s="29">
        <f>B10-C10</f>
        <v>5722700</v>
      </c>
      <c r="E10" s="30" t="s">
        <v>139</v>
      </c>
      <c r="F10" s="28">
        <f>SUM(F11:F17)</f>
        <v>243430384</v>
      </c>
      <c r="G10" s="28">
        <f>SUM(G11:G17)</f>
        <v>287604773</v>
      </c>
      <c r="H10" s="28">
        <f>F10-G10</f>
        <v>-44174389</v>
      </c>
      <c r="I10" s="34"/>
    </row>
    <row r="11" spans="1:9" x14ac:dyDescent="0.4">
      <c r="A11" s="35" t="s">
        <v>115</v>
      </c>
      <c r="B11" s="28">
        <v>641904019</v>
      </c>
      <c r="C11" s="28">
        <v>656297552</v>
      </c>
      <c r="D11" s="28">
        <f>B11-C11</f>
        <v>-14393533</v>
      </c>
      <c r="E11" s="35" t="s">
        <v>140</v>
      </c>
      <c r="F11" s="28">
        <v>170432831</v>
      </c>
      <c r="G11" s="28">
        <v>200152519</v>
      </c>
      <c r="H11" s="28">
        <f>F11-G11</f>
        <v>-29719688</v>
      </c>
      <c r="I11" s="34"/>
    </row>
    <row r="12" spans="1:9" x14ac:dyDescent="0.4">
      <c r="A12" s="31" t="s">
        <v>116</v>
      </c>
      <c r="B12" s="29">
        <v>256952023</v>
      </c>
      <c r="C12" s="29">
        <v>235159957</v>
      </c>
      <c r="D12" s="29">
        <f>B12-C12</f>
        <v>21792066</v>
      </c>
      <c r="E12" s="31" t="s">
        <v>141</v>
      </c>
      <c r="F12" s="29">
        <v>6732000</v>
      </c>
      <c r="G12" s="29">
        <v>21732000</v>
      </c>
      <c r="H12" s="29">
        <f>F12-G12</f>
        <v>-15000000</v>
      </c>
      <c r="I12" s="34"/>
    </row>
    <row r="13" spans="1:9" x14ac:dyDescent="0.4">
      <c r="A13" s="31" t="s">
        <v>117</v>
      </c>
      <c r="B13" s="29">
        <v>486750</v>
      </c>
      <c r="C13" s="29">
        <v>486750</v>
      </c>
      <c r="D13" s="29">
        <f t="shared" ref="D13:D14" si="1">B13-C13</f>
        <v>0</v>
      </c>
      <c r="E13" s="31" t="s">
        <v>142</v>
      </c>
      <c r="F13" s="29">
        <v>3337620</v>
      </c>
      <c r="G13" s="29">
        <v>4083586</v>
      </c>
      <c r="H13" s="29">
        <f t="shared" ref="H13:H17" si="2">F13-G13</f>
        <v>-745966</v>
      </c>
      <c r="I13" s="34"/>
    </row>
    <row r="14" spans="1:9" x14ac:dyDescent="0.4">
      <c r="A14" s="31" t="s">
        <v>118</v>
      </c>
      <c r="B14" s="29">
        <v>1120880</v>
      </c>
      <c r="C14" s="29">
        <v>2796713</v>
      </c>
      <c r="D14" s="29">
        <f t="shared" si="1"/>
        <v>-1675833</v>
      </c>
      <c r="E14" s="31" t="s">
        <v>143</v>
      </c>
      <c r="F14" s="29">
        <v>6376733</v>
      </c>
      <c r="G14" s="29">
        <v>6806468</v>
      </c>
      <c r="H14" s="29">
        <f t="shared" si="2"/>
        <v>-429735</v>
      </c>
      <c r="I14" s="34"/>
    </row>
    <row r="15" spans="1:9" x14ac:dyDescent="0.4">
      <c r="A15" s="31"/>
      <c r="B15" s="29"/>
      <c r="C15" s="29"/>
      <c r="D15" s="29"/>
      <c r="E15" s="31" t="s">
        <v>144</v>
      </c>
      <c r="F15" s="29">
        <v>522000</v>
      </c>
      <c r="G15" s="29">
        <v>507100</v>
      </c>
      <c r="H15" s="29">
        <f t="shared" si="2"/>
        <v>14900</v>
      </c>
      <c r="I15" s="34"/>
    </row>
    <row r="16" spans="1:9" x14ac:dyDescent="0.4">
      <c r="A16" s="31"/>
      <c r="B16" s="29"/>
      <c r="C16" s="29"/>
      <c r="D16" s="29"/>
      <c r="E16" s="31" t="s">
        <v>145</v>
      </c>
      <c r="F16" s="29">
        <v>329200</v>
      </c>
      <c r="G16" s="29">
        <v>523100</v>
      </c>
      <c r="H16" s="29">
        <f t="shared" si="2"/>
        <v>-193900</v>
      </c>
      <c r="I16" s="34"/>
    </row>
    <row r="17" spans="1:9" x14ac:dyDescent="0.4">
      <c r="A17" s="30"/>
      <c r="B17" s="29"/>
      <c r="C17" s="29"/>
      <c r="D17" s="29"/>
      <c r="E17" s="31" t="s">
        <v>146</v>
      </c>
      <c r="F17" s="29">
        <v>55700000</v>
      </c>
      <c r="G17" s="29">
        <v>53800000</v>
      </c>
      <c r="H17" s="29">
        <f t="shared" si="2"/>
        <v>1900000</v>
      </c>
      <c r="I17" s="34"/>
    </row>
    <row r="18" spans="1:9" x14ac:dyDescent="0.4">
      <c r="A18" s="30"/>
      <c r="B18" s="29"/>
      <c r="C18" s="29"/>
      <c r="D18" s="29"/>
      <c r="E18" s="36" t="s">
        <v>147</v>
      </c>
      <c r="F18" s="28">
        <f>SUM(F19:F22)</f>
        <v>199188142</v>
      </c>
      <c r="G18" s="28">
        <f>SUM(G19:G22)</f>
        <v>203229219</v>
      </c>
      <c r="H18" s="28">
        <f>F18-G18</f>
        <v>-4041077</v>
      </c>
      <c r="I18" s="34"/>
    </row>
    <row r="19" spans="1:9" x14ac:dyDescent="0.4">
      <c r="A19" s="30"/>
      <c r="B19" s="29"/>
      <c r="C19" s="29"/>
      <c r="D19" s="29"/>
      <c r="E19" s="35" t="s">
        <v>148</v>
      </c>
      <c r="F19" s="28">
        <v>59466000</v>
      </c>
      <c r="G19" s="28">
        <v>66198000</v>
      </c>
      <c r="H19" s="28">
        <f>F19-G19</f>
        <v>-6732000</v>
      </c>
      <c r="I19" s="34"/>
    </row>
    <row r="20" spans="1:9" x14ac:dyDescent="0.4">
      <c r="A20" s="36" t="s">
        <v>119</v>
      </c>
      <c r="B20" s="28">
        <f>B21+B24</f>
        <v>3010662101</v>
      </c>
      <c r="C20" s="28">
        <f>C21+C24</f>
        <v>2996225986</v>
      </c>
      <c r="D20" s="28">
        <f>B20-C20</f>
        <v>14436115</v>
      </c>
      <c r="E20" s="31" t="s">
        <v>149</v>
      </c>
      <c r="F20" s="29">
        <v>5775440</v>
      </c>
      <c r="G20" s="29">
        <v>5691180</v>
      </c>
      <c r="H20" s="29">
        <f>F20-G20</f>
        <v>84260</v>
      </c>
      <c r="I20" s="34"/>
    </row>
    <row r="21" spans="1:9" x14ac:dyDescent="0.4">
      <c r="A21" s="35" t="s">
        <v>120</v>
      </c>
      <c r="B21" s="28">
        <v>1924938298</v>
      </c>
      <c r="C21" s="28">
        <v>1968518632</v>
      </c>
      <c r="D21" s="28">
        <f>B21-C21</f>
        <v>-43580334</v>
      </c>
      <c r="E21" s="31" t="s">
        <v>150</v>
      </c>
      <c r="F21" s="29">
        <v>120404960</v>
      </c>
      <c r="G21" s="29">
        <v>116567048</v>
      </c>
      <c r="H21" s="29">
        <f t="shared" ref="H21:H22" si="3">F21-G21</f>
        <v>3837912</v>
      </c>
      <c r="I21" s="34"/>
    </row>
    <row r="22" spans="1:9" x14ac:dyDescent="0.4">
      <c r="A22" s="37" t="s">
        <v>121</v>
      </c>
      <c r="B22" s="28">
        <v>860462431</v>
      </c>
      <c r="C22" s="28">
        <v>860462431</v>
      </c>
      <c r="D22" s="28">
        <f>B22-C22</f>
        <v>0</v>
      </c>
      <c r="E22" s="31" t="s">
        <v>151</v>
      </c>
      <c r="F22" s="29">
        <v>13541742</v>
      </c>
      <c r="G22" s="29">
        <v>14772991</v>
      </c>
      <c r="H22" s="29">
        <f t="shared" si="3"/>
        <v>-1231249</v>
      </c>
      <c r="I22" s="34"/>
    </row>
    <row r="23" spans="1:9" x14ac:dyDescent="0.4">
      <c r="A23" s="32" t="s">
        <v>122</v>
      </c>
      <c r="B23" s="29">
        <v>1064475867</v>
      </c>
      <c r="C23" s="29">
        <v>1108056201</v>
      </c>
      <c r="D23" s="29">
        <f>B23-C23</f>
        <v>-43580334</v>
      </c>
      <c r="E23" s="33" t="s">
        <v>152</v>
      </c>
      <c r="F23" s="28">
        <f>F10+F18</f>
        <v>442618526</v>
      </c>
      <c r="G23" s="28">
        <f>G10+G18</f>
        <v>490833992</v>
      </c>
      <c r="H23" s="28">
        <v>-48215466</v>
      </c>
      <c r="I23" s="34"/>
    </row>
    <row r="24" spans="1:9" ht="18.75" x14ac:dyDescent="0.4">
      <c r="A24" s="35" t="s">
        <v>123</v>
      </c>
      <c r="B24" s="28">
        <f>SUM(B25:B43)</f>
        <v>1085723803</v>
      </c>
      <c r="C24" s="28">
        <f>SUM(C25:C43)</f>
        <v>1027707354</v>
      </c>
      <c r="D24" s="28">
        <f>B24-C24</f>
        <v>58016449</v>
      </c>
      <c r="E24" s="33" t="s">
        <v>153</v>
      </c>
      <c r="F24" s="20"/>
      <c r="G24" s="20"/>
      <c r="H24" s="20"/>
      <c r="I24" s="34"/>
    </row>
    <row r="25" spans="1:9" x14ac:dyDescent="0.4">
      <c r="A25" s="37" t="s">
        <v>121</v>
      </c>
      <c r="B25" s="28">
        <v>119871291</v>
      </c>
      <c r="C25" s="28">
        <v>119871291</v>
      </c>
      <c r="D25" s="28">
        <v>0</v>
      </c>
      <c r="E25" s="36" t="s">
        <v>154</v>
      </c>
      <c r="F25" s="28">
        <v>281473164</v>
      </c>
      <c r="G25" s="28">
        <v>281473164</v>
      </c>
      <c r="H25" s="28">
        <v>0</v>
      </c>
      <c r="I25" s="34"/>
    </row>
    <row r="26" spans="1:9" x14ac:dyDescent="0.4">
      <c r="A26" s="32" t="s">
        <v>122</v>
      </c>
      <c r="B26" s="29">
        <v>35967403</v>
      </c>
      <c r="C26" s="29">
        <v>38562461</v>
      </c>
      <c r="D26" s="29">
        <f>B26-C26</f>
        <v>-2595058</v>
      </c>
      <c r="E26" s="30" t="s">
        <v>155</v>
      </c>
      <c r="F26" s="29">
        <v>533572963</v>
      </c>
      <c r="G26" s="29">
        <v>567878227</v>
      </c>
      <c r="H26" s="29">
        <v>-34305264</v>
      </c>
      <c r="I26" s="34"/>
    </row>
    <row r="27" spans="1:9" x14ac:dyDescent="0.4">
      <c r="A27" s="32" t="s">
        <v>124</v>
      </c>
      <c r="B27" s="29">
        <v>35899466</v>
      </c>
      <c r="C27" s="29">
        <v>39487074</v>
      </c>
      <c r="D27" s="29">
        <f t="shared" ref="D27:D43" si="4">B27-C27</f>
        <v>-3587608</v>
      </c>
      <c r="E27" s="30" t="s">
        <v>156</v>
      </c>
      <c r="F27" s="29">
        <v>693800000</v>
      </c>
      <c r="G27" s="29">
        <v>633800000</v>
      </c>
      <c r="H27" s="29">
        <v>60000000</v>
      </c>
      <c r="I27" s="34"/>
    </row>
    <row r="28" spans="1:9" x14ac:dyDescent="0.4">
      <c r="A28" s="32" t="s">
        <v>125</v>
      </c>
      <c r="B28" s="29">
        <v>445716</v>
      </c>
      <c r="C28" s="29">
        <v>10417</v>
      </c>
      <c r="D28" s="29">
        <f t="shared" si="4"/>
        <v>435299</v>
      </c>
      <c r="E28" s="31" t="s">
        <v>162</v>
      </c>
      <c r="F28" s="29">
        <v>241900000</v>
      </c>
      <c r="G28" s="29">
        <v>224500000</v>
      </c>
      <c r="H28" s="29">
        <v>17400000</v>
      </c>
      <c r="I28" s="34"/>
    </row>
    <row r="29" spans="1:9" x14ac:dyDescent="0.4">
      <c r="A29" s="32" t="s">
        <v>126</v>
      </c>
      <c r="B29" s="29">
        <v>6684101</v>
      </c>
      <c r="C29" s="29">
        <v>6396625</v>
      </c>
      <c r="D29" s="29">
        <f t="shared" si="4"/>
        <v>287476</v>
      </c>
      <c r="E29" s="31" t="s">
        <v>157</v>
      </c>
      <c r="F29" s="29">
        <v>407900000</v>
      </c>
      <c r="G29" s="29">
        <v>365300000</v>
      </c>
      <c r="H29" s="29">
        <v>42600000</v>
      </c>
      <c r="I29" s="34"/>
    </row>
    <row r="30" spans="1:9" x14ac:dyDescent="0.4">
      <c r="A30" s="32" t="s">
        <v>127</v>
      </c>
      <c r="B30" s="29">
        <v>43151710</v>
      </c>
      <c r="C30" s="29">
        <v>39209584</v>
      </c>
      <c r="D30" s="29">
        <f t="shared" si="4"/>
        <v>3942126</v>
      </c>
      <c r="E30" s="31" t="s">
        <v>163</v>
      </c>
      <c r="F30" s="29">
        <v>20000000</v>
      </c>
      <c r="G30" s="29">
        <v>20000000</v>
      </c>
      <c r="H30" s="29">
        <v>0</v>
      </c>
      <c r="I30" s="34"/>
    </row>
    <row r="31" spans="1:9" x14ac:dyDescent="0.4">
      <c r="A31" s="32" t="s">
        <v>128</v>
      </c>
      <c r="B31" s="29">
        <v>9113060</v>
      </c>
      <c r="C31" s="29">
        <v>9774766</v>
      </c>
      <c r="D31" s="29">
        <f t="shared" si="4"/>
        <v>-661706</v>
      </c>
      <c r="E31" s="31" t="s">
        <v>158</v>
      </c>
      <c r="F31" s="29">
        <v>24000000</v>
      </c>
      <c r="G31" s="29">
        <v>24000000</v>
      </c>
      <c r="H31" s="29">
        <v>0</v>
      </c>
      <c r="I31" s="34"/>
    </row>
    <row r="32" spans="1:9" x14ac:dyDescent="0.4">
      <c r="A32" s="32" t="s">
        <v>129</v>
      </c>
      <c r="B32" s="29">
        <v>1170020</v>
      </c>
      <c r="C32" s="29">
        <v>1170020</v>
      </c>
      <c r="D32" s="29">
        <f t="shared" si="4"/>
        <v>0</v>
      </c>
      <c r="E32" s="30" t="s">
        <v>97</v>
      </c>
      <c r="F32" s="29">
        <v>1959661120</v>
      </c>
      <c r="G32" s="29">
        <v>1916981575</v>
      </c>
      <c r="H32" s="29">
        <v>42679545</v>
      </c>
      <c r="I32" s="34"/>
    </row>
    <row r="33" spans="1:9" x14ac:dyDescent="0.4">
      <c r="A33" s="32" t="s">
        <v>130</v>
      </c>
      <c r="B33" s="29">
        <v>4839017</v>
      </c>
      <c r="C33" s="29">
        <v>7191570</v>
      </c>
      <c r="D33" s="29">
        <f t="shared" si="4"/>
        <v>-2352553</v>
      </c>
      <c r="E33" s="30" t="s">
        <v>159</v>
      </c>
      <c r="F33" s="29">
        <v>102679545</v>
      </c>
      <c r="G33" s="29">
        <v>80280318</v>
      </c>
      <c r="H33" s="29">
        <v>22399227</v>
      </c>
      <c r="I33" s="34"/>
    </row>
    <row r="34" spans="1:9" x14ac:dyDescent="0.4">
      <c r="A34" s="32" t="s">
        <v>131</v>
      </c>
      <c r="B34" s="29">
        <v>70000</v>
      </c>
      <c r="C34" s="29">
        <v>70000</v>
      </c>
      <c r="D34" s="29">
        <f t="shared" si="4"/>
        <v>0</v>
      </c>
      <c r="E34" s="30"/>
      <c r="F34" s="29"/>
      <c r="G34" s="29"/>
      <c r="H34" s="29"/>
      <c r="I34" s="34"/>
    </row>
    <row r="35" spans="1:9" x14ac:dyDescent="0.4">
      <c r="A35" s="32" t="s">
        <v>132</v>
      </c>
      <c r="B35" s="29">
        <v>120404960</v>
      </c>
      <c r="C35" s="29">
        <v>116567048</v>
      </c>
      <c r="D35" s="29">
        <f t="shared" si="4"/>
        <v>3837912</v>
      </c>
      <c r="E35" s="30"/>
      <c r="F35" s="29"/>
      <c r="G35" s="29"/>
      <c r="H35" s="29"/>
      <c r="I35" s="34"/>
    </row>
    <row r="36" spans="1:9" x14ac:dyDescent="0.4">
      <c r="A36" s="32" t="s">
        <v>133</v>
      </c>
      <c r="B36" s="29">
        <v>1000000</v>
      </c>
      <c r="C36" s="29">
        <v>1000000</v>
      </c>
      <c r="D36" s="29">
        <f t="shared" si="4"/>
        <v>0</v>
      </c>
      <c r="E36" s="31"/>
      <c r="F36" s="29"/>
      <c r="G36" s="29"/>
      <c r="H36" s="29"/>
      <c r="I36" s="34"/>
    </row>
    <row r="37" spans="1:9" x14ac:dyDescent="0.4">
      <c r="A37" s="32" t="s">
        <v>134</v>
      </c>
      <c r="B37" s="29">
        <v>12541742</v>
      </c>
      <c r="C37" s="29">
        <v>13772991</v>
      </c>
      <c r="D37" s="29">
        <f t="shared" si="4"/>
        <v>-1231249</v>
      </c>
      <c r="E37" s="30"/>
      <c r="F37" s="29"/>
      <c r="G37" s="29"/>
      <c r="H37" s="29"/>
      <c r="I37" s="34"/>
    </row>
    <row r="38" spans="1:9" x14ac:dyDescent="0.4">
      <c r="A38" s="32" t="s">
        <v>164</v>
      </c>
      <c r="B38" s="29">
        <v>241900000</v>
      </c>
      <c r="C38" s="29">
        <v>224500000</v>
      </c>
      <c r="D38" s="29">
        <f t="shared" si="4"/>
        <v>17400000</v>
      </c>
      <c r="E38" s="30"/>
      <c r="F38" s="29"/>
      <c r="G38" s="29"/>
      <c r="H38" s="29"/>
      <c r="I38" s="34"/>
    </row>
    <row r="39" spans="1:9" x14ac:dyDescent="0.4">
      <c r="A39" s="32" t="s">
        <v>135</v>
      </c>
      <c r="B39" s="29">
        <v>407900000</v>
      </c>
      <c r="C39" s="29">
        <v>365300000</v>
      </c>
      <c r="D39" s="29">
        <f t="shared" si="4"/>
        <v>42600000</v>
      </c>
      <c r="E39" s="30"/>
      <c r="F39" s="29"/>
      <c r="G39" s="29"/>
      <c r="H39" s="29"/>
      <c r="I39" s="34"/>
    </row>
    <row r="40" spans="1:9" x14ac:dyDescent="0.4">
      <c r="A40" s="32" t="s">
        <v>165</v>
      </c>
      <c r="B40" s="29">
        <v>20000000</v>
      </c>
      <c r="C40" s="29">
        <v>20000000</v>
      </c>
      <c r="D40" s="29">
        <f t="shared" si="4"/>
        <v>0</v>
      </c>
      <c r="E40" s="30"/>
      <c r="F40" s="29"/>
      <c r="G40" s="29"/>
      <c r="H40" s="29"/>
      <c r="I40" s="34"/>
    </row>
    <row r="41" spans="1:9" x14ac:dyDescent="0.4">
      <c r="A41" s="32" t="s">
        <v>136</v>
      </c>
      <c r="B41" s="29">
        <v>24000000</v>
      </c>
      <c r="C41" s="29">
        <v>24000000</v>
      </c>
      <c r="D41" s="29">
        <f t="shared" si="4"/>
        <v>0</v>
      </c>
      <c r="E41" s="30"/>
      <c r="F41" s="29"/>
      <c r="G41" s="29"/>
      <c r="H41" s="29"/>
      <c r="I41" s="34"/>
    </row>
    <row r="42" spans="1:9" x14ac:dyDescent="0.4">
      <c r="A42" s="32" t="s">
        <v>137</v>
      </c>
      <c r="B42" s="29">
        <v>18650</v>
      </c>
      <c r="C42" s="29">
        <v>6840</v>
      </c>
      <c r="D42" s="29">
        <f t="shared" si="4"/>
        <v>11810</v>
      </c>
      <c r="E42" s="30"/>
      <c r="F42" s="29"/>
      <c r="G42" s="29"/>
      <c r="H42" s="29"/>
      <c r="I42" s="34"/>
    </row>
    <row r="43" spans="1:9" x14ac:dyDescent="0.4">
      <c r="A43" s="32" t="s">
        <v>123</v>
      </c>
      <c r="B43" s="29">
        <v>746667</v>
      </c>
      <c r="C43" s="29">
        <v>816667</v>
      </c>
      <c r="D43" s="29">
        <f t="shared" si="4"/>
        <v>-70000</v>
      </c>
      <c r="E43" s="30"/>
      <c r="F43" s="29"/>
      <c r="G43" s="29"/>
      <c r="H43" s="29"/>
      <c r="I43" s="34"/>
    </row>
    <row r="44" spans="1:9" x14ac:dyDescent="0.4">
      <c r="A44" s="32"/>
      <c r="B44" s="29"/>
      <c r="C44" s="29"/>
      <c r="D44" s="29"/>
      <c r="E44" s="33" t="s">
        <v>160</v>
      </c>
      <c r="F44" s="28">
        <v>3468507247</v>
      </c>
      <c r="G44" s="28">
        <v>3400132966</v>
      </c>
      <c r="H44" s="28">
        <v>68374281</v>
      </c>
      <c r="I44" s="34"/>
    </row>
    <row r="45" spans="1:9" x14ac:dyDescent="0.4">
      <c r="A45" s="33" t="s">
        <v>138</v>
      </c>
      <c r="B45" s="28">
        <f>B10+B20</f>
        <v>3911125773</v>
      </c>
      <c r="C45" s="28">
        <f>C10+C20</f>
        <v>3890966958</v>
      </c>
      <c r="D45" s="28">
        <v>20158815</v>
      </c>
      <c r="E45" s="33" t="s">
        <v>161</v>
      </c>
      <c r="F45" s="28">
        <v>3911125773</v>
      </c>
      <c r="G45" s="28">
        <v>3890966958</v>
      </c>
      <c r="H45" s="28">
        <v>20158815</v>
      </c>
      <c r="I45" s="34"/>
    </row>
    <row r="46" spans="1:9" x14ac:dyDescent="0.4">
      <c r="A46" s="26"/>
      <c r="B46" s="27"/>
      <c r="C46" s="27"/>
      <c r="D46" s="27"/>
      <c r="E46" s="26"/>
      <c r="F46" s="27"/>
      <c r="G46" s="27"/>
      <c r="H46" s="27"/>
    </row>
    <row r="47" spans="1:9" x14ac:dyDescent="0.4">
      <c r="B47" s="22"/>
      <c r="C47" s="22"/>
      <c r="D47" s="22"/>
      <c r="F47" s="22"/>
      <c r="G47" s="22"/>
      <c r="H47" s="22"/>
    </row>
  </sheetData>
  <mergeCells count="6">
    <mergeCell ref="A3:H3"/>
    <mergeCell ref="A5:H5"/>
    <mergeCell ref="A7:D7"/>
    <mergeCell ref="E7:H7"/>
    <mergeCell ref="D8:D9"/>
    <mergeCell ref="H8:H9"/>
  </mergeCells>
  <phoneticPr fontId="2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【様式1-1】資金収支計算書 </vt:lpstr>
      <vt:lpstr>【様式2-1】事業活動計算書 </vt:lpstr>
      <vt:lpstr>【様式3-1】貸借対照表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souseinosato souseinosato</dc:creator>
  <cp:lastModifiedBy>souseinosato souseinosato</cp:lastModifiedBy>
  <cp:lastPrinted>2025-06-06T03:03:12Z</cp:lastPrinted>
  <dcterms:created xsi:type="dcterms:W3CDTF">2025-06-05T07:54:23Z</dcterms:created>
  <dcterms:modified xsi:type="dcterms:W3CDTF">2025-06-06T07:28:51Z</dcterms:modified>
</cp:coreProperties>
</file>